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8" i="1" l="1"/>
  <c r="J14" i="1"/>
  <c r="K14" i="1" s="1"/>
  <c r="I13" i="1"/>
  <c r="C13" i="1"/>
  <c r="J10" i="1"/>
  <c r="I10" i="1"/>
  <c r="J9" i="1"/>
  <c r="K9" i="1" s="1"/>
  <c r="K10" i="1" s="1"/>
  <c r="K8" i="1"/>
  <c r="J8" i="1"/>
  <c r="J6" i="1"/>
  <c r="K6" i="1" s="1"/>
  <c r="C5" i="1"/>
  <c r="C22" i="1" s="1"/>
</calcChain>
</file>

<file path=xl/sharedStrings.xml><?xml version="1.0" encoding="utf-8"?>
<sst xmlns="http://schemas.openxmlformats.org/spreadsheetml/2006/main" count="81" uniqueCount="80">
  <si>
    <t xml:space="preserve">Приказ РСТ по Заб.краю № 488,497,509,546,576 от 9,13,14 декабря 2016 </t>
  </si>
  <si>
    <t>ГОСУСЛУГИ ГИС ЖКХ</t>
  </si>
  <si>
    <t>"О повышении тарифов за ком.услуги с 01.07.2017г."</t>
  </si>
  <si>
    <t>оплачено в сентябре 16800,00</t>
  </si>
  <si>
    <t>Расшифровка стоимости  1 кв.м. жил.пл с 01.01.2017 г.</t>
  </si>
  <si>
    <t>возмещение 16800/12 мес./70 кв.=20 руб в месяц</t>
  </si>
  <si>
    <t>УСЛУГА</t>
  </si>
  <si>
    <t>тариф</t>
  </si>
  <si>
    <t>итого</t>
  </si>
  <si>
    <t>норматив</t>
  </si>
  <si>
    <t>1.</t>
  </si>
  <si>
    <t>Содержание и текущий ремонт помещений, в т.ч</t>
  </si>
  <si>
    <t>ГКАЛ по показанию общедомового прибора учета</t>
  </si>
  <si>
    <r>
      <t>0,0245 Гкал/м</t>
    </r>
    <r>
      <rPr>
        <sz val="8"/>
        <color theme="1"/>
        <rFont val="Calibri"/>
        <family val="2"/>
        <charset val="204"/>
      </rPr>
      <t>²</t>
    </r>
  </si>
  <si>
    <t>ремонт конструктивных элементов здания</t>
  </si>
  <si>
    <t>Горячее водоснабжение по тарифу на 1 человека</t>
  </si>
  <si>
    <r>
      <t>3,26м</t>
    </r>
    <r>
      <rPr>
        <sz val="8"/>
        <color theme="1"/>
        <rFont val="Calibri"/>
        <family val="2"/>
        <charset val="204"/>
      </rPr>
      <t>³/чел</t>
    </r>
  </si>
  <si>
    <t>мероприятия по энергосбережению (подготовка к зиме)</t>
  </si>
  <si>
    <r>
      <t xml:space="preserve">                                                             Горячее водоснабжение по прибору учета за м</t>
    </r>
    <r>
      <rPr>
        <sz val="8"/>
        <color theme="1"/>
        <rFont val="Calibri"/>
        <family val="2"/>
        <charset val="204"/>
      </rPr>
      <t>³</t>
    </r>
  </si>
  <si>
    <t>подогрев</t>
  </si>
  <si>
    <t>содержание внутридомового оборудования водоснабжения</t>
  </si>
  <si>
    <t>Холодное водоснабжение по тарифу на 1 человека</t>
  </si>
  <si>
    <r>
      <t>4,88 м</t>
    </r>
    <r>
      <rPr>
        <sz val="8"/>
        <color theme="1"/>
        <rFont val="Calibri"/>
        <family val="2"/>
        <charset val="204"/>
      </rPr>
      <t>³/чел</t>
    </r>
  </si>
  <si>
    <t xml:space="preserve">содержание теплосистемы </t>
  </si>
  <si>
    <t>Водоотведение по тарифу на 1 человека</t>
  </si>
  <si>
    <r>
      <t>8,14 м</t>
    </r>
    <r>
      <rPr>
        <sz val="8"/>
        <color theme="1"/>
        <rFont val="Calibri"/>
        <family val="2"/>
        <charset val="204"/>
      </rPr>
      <t>³/чел</t>
    </r>
  </si>
  <si>
    <t>заработная плата председателя, бухгалтера</t>
  </si>
  <si>
    <t>Итого за хол.воду по тарифу</t>
  </si>
  <si>
    <t>содержание системы электроснабжения</t>
  </si>
  <si>
    <t>Холодное водоснабжение по приборам учета</t>
  </si>
  <si>
    <r>
      <t>м</t>
    </r>
    <r>
      <rPr>
        <sz val="8"/>
        <color theme="1"/>
        <rFont val="Calibri"/>
        <family val="2"/>
        <charset val="204"/>
      </rPr>
      <t>³</t>
    </r>
  </si>
  <si>
    <t>обслуживание и ремонт системы вентиляции</t>
  </si>
  <si>
    <t>водоотведение по приборам учета</t>
  </si>
  <si>
    <t>м³</t>
  </si>
  <si>
    <t>2.</t>
  </si>
  <si>
    <t>Благоустройство и сансостояние придомовой территории, в т.ч</t>
  </si>
  <si>
    <t>Итого за х.в по приборам</t>
  </si>
  <si>
    <t>уборка земельного участка</t>
  </si>
  <si>
    <t>Газоснабжение по тарифу на 1 человека</t>
  </si>
  <si>
    <t>7 кг/чел</t>
  </si>
  <si>
    <t>дератизация и дезинфекция,побелка и уборка подвала</t>
  </si>
  <si>
    <t>Газоснабжение по прибору учета</t>
  </si>
  <si>
    <t>за 1 кг</t>
  </si>
  <si>
    <t>детская площадка</t>
  </si>
  <si>
    <t>Эл.энергия по норме 65 квт 2,89, свыше 4,13</t>
  </si>
  <si>
    <t>выыоз КГМ 1 раз в год,установка контейнерной площадки</t>
  </si>
  <si>
    <t>ПП РФ № 344 пункт 4,</t>
  </si>
  <si>
    <t>правила предоставления комуслуг № 306</t>
  </si>
  <si>
    <t xml:space="preserve">3. </t>
  </si>
  <si>
    <t xml:space="preserve">Прочие расходы, в т.ч. </t>
  </si>
  <si>
    <t>тарифной ставки без ИПУ</t>
  </si>
  <si>
    <t>с 01.07.17 по 31.12.17 -60%</t>
  </si>
  <si>
    <t>расходы по управлению (банк, канцтовары и электроника, транспортные услуги,юридические услугии прочее)</t>
  </si>
  <si>
    <t>Показания общедомового электрического ПУ снимаются 23 числа каждого м-ца для передачи данных в ЭНЕРГОСБЫТ</t>
  </si>
  <si>
    <t>паспортист</t>
  </si>
  <si>
    <t xml:space="preserve">ПРИКАЗ РСТ № 207 от 17.08.2012г. "Нормативы потребления эл.энергии,ОДН </t>
  </si>
  <si>
    <t>4.</t>
  </si>
  <si>
    <t>Социальные выплаты</t>
  </si>
  <si>
    <t>№ 606 от 18.12.2015г. № 76 от 30.06.2016</t>
  </si>
  <si>
    <t>Итого установленный размер платы</t>
  </si>
  <si>
    <t xml:space="preserve">                                    Расшифровка сбора ОДН</t>
  </si>
  <si>
    <t>Сбор финансовых средств по фактической оплате</t>
  </si>
  <si>
    <t>показание</t>
  </si>
  <si>
    <t>показания</t>
  </si>
  <si>
    <t xml:space="preserve">Согласно "Правил предоставления коммунальных услуг" глава 6,п.54 </t>
  </si>
  <si>
    <t>наименование</t>
  </si>
  <si>
    <t>одпу</t>
  </si>
  <si>
    <t>ИПУ</t>
  </si>
  <si>
    <t>разница</t>
  </si>
  <si>
    <t>1. Резервный Фонд  - 1,50 с 1 кв.м сбор на плановый капитальный ремонт газгольдерной  сентябрь 2016г.</t>
  </si>
  <si>
    <t>за январь 2017</t>
  </si>
  <si>
    <t>ОДН</t>
  </si>
  <si>
    <t>по кв.м без ИПУ</t>
  </si>
  <si>
    <t>В  аварийных ситуациях сбор средств производится дополнительно по факту  рвсхода</t>
  </si>
  <si>
    <t>Эл.энергия</t>
  </si>
  <si>
    <r>
      <t>2,11</t>
    </r>
    <r>
      <rPr>
        <sz val="8"/>
        <color theme="1"/>
        <rFont val="Calibri"/>
        <family val="2"/>
        <charset val="204"/>
        <scheme val="minor"/>
      </rPr>
      <t xml:space="preserve"> квт на кв.м</t>
    </r>
  </si>
  <si>
    <t>2. Постановление РСТ от 18.06.2012 г. содержание газового оборудования-0,28 в кв.м.</t>
  </si>
  <si>
    <t>3.</t>
  </si>
  <si>
    <t>Расчет объема холодной воды на ОДН определяется по формуле  11 Приложения 2 Правил предоставления коммунальных кслуг.</t>
  </si>
  <si>
    <r>
      <rPr>
        <b/>
        <sz val="11"/>
        <color theme="1"/>
        <rFont val="Calibri"/>
        <family val="2"/>
        <charset val="204"/>
        <scheme val="minor"/>
      </rPr>
      <t>Норма</t>
    </r>
    <r>
      <rPr>
        <sz val="11"/>
        <color theme="1"/>
        <rFont val="Calibri"/>
        <family val="2"/>
        <scheme val="minor"/>
      </rPr>
      <t xml:space="preserve"> 0,045 м</t>
    </r>
    <r>
      <rPr>
        <sz val="11"/>
        <color theme="1"/>
        <rFont val="Calibri"/>
        <family val="2"/>
        <charset val="204"/>
      </rPr>
      <t>³*1,4598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</si>
</sst>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2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0" xfId="0" applyBorder="1"/>
    <xf numFmtId="0" fontId="2" fillId="0" borderId="16" xfId="0" applyFont="1" applyBorder="1"/>
    <xf numFmtId="0" fontId="2" fillId="0" borderId="17" xfId="0" applyFont="1" applyBorder="1"/>
    <xf numFmtId="2" fontId="2" fillId="0" borderId="18" xfId="0" applyNumberFormat="1" applyFont="1" applyBorder="1"/>
    <xf numFmtId="0" fontId="2" fillId="0" borderId="19" xfId="0" applyFont="1" applyBorder="1"/>
    <xf numFmtId="0" fontId="2" fillId="0" borderId="20" xfId="0" applyFont="1" applyBorder="1"/>
    <xf numFmtId="0" fontId="4" fillId="0" borderId="21" xfId="0" applyFont="1" applyBorder="1"/>
    <xf numFmtId="2" fontId="4" fillId="0" borderId="21" xfId="0" applyNumberFormat="1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2" fontId="2" fillId="0" borderId="15" xfId="0" applyNumberFormat="1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5" xfId="0" applyFont="1" applyBorder="1"/>
    <xf numFmtId="2" fontId="2" fillId="0" borderId="26" xfId="0" applyNumberFormat="1" applyFont="1" applyBorder="1"/>
    <xf numFmtId="0" fontId="2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27" xfId="0" applyFont="1" applyBorder="1"/>
    <xf numFmtId="2" fontId="2" fillId="0" borderId="28" xfId="0" applyNumberFormat="1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4" fillId="0" borderId="26" xfId="0" applyFont="1" applyBorder="1"/>
    <xf numFmtId="0" fontId="4" fillId="0" borderId="9" xfId="0" applyFont="1" applyBorder="1"/>
    <xf numFmtId="2" fontId="4" fillId="0" borderId="9" xfId="0" applyNumberFormat="1" applyFont="1" applyBorder="1"/>
    <xf numFmtId="0" fontId="2" fillId="0" borderId="34" xfId="0" applyFont="1" applyBorder="1"/>
    <xf numFmtId="0" fontId="2" fillId="0" borderId="35" xfId="0" applyFont="1" applyBorder="1"/>
    <xf numFmtId="2" fontId="2" fillId="0" borderId="36" xfId="0" applyNumberFormat="1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24" xfId="0" applyFont="1" applyBorder="1"/>
    <xf numFmtId="0" fontId="2" fillId="0" borderId="13" xfId="0" applyFont="1" applyBorder="1" applyAlignment="1">
      <alignment horizontal="center"/>
    </xf>
    <xf numFmtId="0" fontId="0" fillId="0" borderId="31" xfId="0" applyFont="1" applyBorder="1"/>
    <xf numFmtId="0" fontId="2" fillId="0" borderId="14" xfId="0" applyFont="1" applyFill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4" fillId="0" borderId="21" xfId="0" applyFont="1" applyFill="1" applyBorder="1"/>
    <xf numFmtId="0" fontId="4" fillId="0" borderId="27" xfId="0" applyFont="1" applyFill="1" applyBorder="1"/>
    <xf numFmtId="0" fontId="4" fillId="0" borderId="14" xfId="0" applyFont="1" applyFill="1" applyBorder="1"/>
    <xf numFmtId="0" fontId="2" fillId="0" borderId="43" xfId="0" applyFont="1" applyBorder="1"/>
    <xf numFmtId="2" fontId="4" fillId="0" borderId="32" xfId="0" applyNumberFormat="1" applyFont="1" applyBorder="1"/>
    <xf numFmtId="0" fontId="2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0" fontId="4" fillId="0" borderId="47" xfId="0" applyFont="1" applyBorder="1"/>
    <xf numFmtId="0" fontId="2" fillId="0" borderId="48" xfId="0" applyFont="1" applyBorder="1" applyAlignment="1">
      <alignment horizontal="center"/>
    </xf>
    <xf numFmtId="0" fontId="1" fillId="0" borderId="0" xfId="0" applyFont="1"/>
    <xf numFmtId="2" fontId="2" fillId="0" borderId="48" xfId="0" applyNumberFormat="1" applyFont="1" applyBorder="1"/>
    <xf numFmtId="0" fontId="0" fillId="0" borderId="37" xfId="0" applyBorder="1"/>
    <xf numFmtId="0" fontId="0" fillId="0" borderId="41" xfId="0" applyBorder="1"/>
    <xf numFmtId="0" fontId="0" fillId="0" borderId="49" xfId="0" applyBorder="1"/>
    <xf numFmtId="0" fontId="0" fillId="0" borderId="50" xfId="0" applyBorder="1"/>
    <xf numFmtId="0" fontId="2" fillId="0" borderId="17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0" fillId="0" borderId="0" xfId="0" applyFill="1" applyBorder="1"/>
    <xf numFmtId="0" fontId="4" fillId="0" borderId="10" xfId="0" applyFont="1" applyFill="1" applyBorder="1"/>
    <xf numFmtId="2" fontId="4" fillId="0" borderId="11" xfId="0" applyNumberFormat="1" applyFont="1" applyBorder="1"/>
    <xf numFmtId="0" fontId="2" fillId="0" borderId="51" xfId="0" applyFont="1" applyBorder="1"/>
    <xf numFmtId="0" fontId="2" fillId="0" borderId="50" xfId="0" applyFont="1" applyBorder="1"/>
    <xf numFmtId="2" fontId="6" fillId="0" borderId="52" xfId="0" applyNumberFormat="1" applyFont="1" applyBorder="1"/>
    <xf numFmtId="0" fontId="0" fillId="0" borderId="53" xfId="0" applyBorder="1"/>
    <xf numFmtId="0" fontId="0" fillId="0" borderId="54" xfId="0" applyBorder="1"/>
    <xf numFmtId="0" fontId="0" fillId="0" borderId="54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14" xfId="0" applyBorder="1"/>
    <xf numFmtId="0" fontId="0" fillId="0" borderId="31" xfId="0" applyBorder="1"/>
    <xf numFmtId="0" fontId="0" fillId="0" borderId="27" xfId="0" applyBorder="1"/>
    <xf numFmtId="0" fontId="0" fillId="0" borderId="24" xfId="0" applyFill="1" applyBorder="1"/>
    <xf numFmtId="0" fontId="0" fillId="0" borderId="25" xfId="0" applyBorder="1"/>
    <xf numFmtId="0" fontId="0" fillId="0" borderId="17" xfId="0" applyBorder="1"/>
    <xf numFmtId="0" fontId="2" fillId="0" borderId="0" xfId="0" applyFont="1" applyBorder="1" applyAlignment="1">
      <alignment wrapText="1"/>
    </xf>
    <xf numFmtId="0" fontId="0" fillId="0" borderId="26" xfId="0" applyBorder="1"/>
    <xf numFmtId="0" fontId="2" fillId="0" borderId="13" xfId="0" applyFont="1" applyBorder="1" applyAlignment="1">
      <alignment wrapText="1"/>
    </xf>
    <xf numFmtId="0" fontId="0" fillId="0" borderId="24" xfId="0" applyBorder="1"/>
    <xf numFmtId="0" fontId="2" fillId="0" borderId="2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0" workbookViewId="0">
      <selection activeCell="B19" sqref="B19"/>
    </sheetView>
  </sheetViews>
  <sheetFormatPr defaultRowHeight="15" x14ac:dyDescent="0.25"/>
  <cols>
    <col min="1" max="1" width="2.140625" customWidth="1"/>
    <col min="2" max="2" width="44.5703125" customWidth="1"/>
  </cols>
  <sheetData>
    <row r="1" spans="1:13" x14ac:dyDescent="0.25">
      <c r="A1" s="1"/>
      <c r="B1" t="s">
        <v>0</v>
      </c>
      <c r="I1" t="s">
        <v>1</v>
      </c>
    </row>
    <row r="2" spans="1:13" x14ac:dyDescent="0.25">
      <c r="A2" s="1"/>
      <c r="B2" t="s">
        <v>2</v>
      </c>
      <c r="I2" t="s">
        <v>3</v>
      </c>
    </row>
    <row r="3" spans="1:13" ht="15.75" thickBot="1" x14ac:dyDescent="0.3">
      <c r="B3" s="1" t="s">
        <v>4</v>
      </c>
      <c r="F3" t="s">
        <v>5</v>
      </c>
    </row>
    <row r="4" spans="1:13" ht="15.75" thickBot="1" x14ac:dyDescent="0.3">
      <c r="A4" s="2"/>
      <c r="B4" s="3"/>
      <c r="C4" s="4"/>
      <c r="D4" s="5"/>
      <c r="E4" s="6" t="s">
        <v>6</v>
      </c>
      <c r="F4" s="6"/>
      <c r="G4" s="6"/>
      <c r="H4" s="7"/>
      <c r="I4" s="8" t="s">
        <v>7</v>
      </c>
      <c r="J4" s="9">
        <v>0.6</v>
      </c>
      <c r="K4" s="8" t="s">
        <v>8</v>
      </c>
      <c r="L4" s="10" t="s">
        <v>9</v>
      </c>
    </row>
    <row r="5" spans="1:13" ht="15.75" thickBot="1" x14ac:dyDescent="0.3">
      <c r="A5" s="11" t="s">
        <v>10</v>
      </c>
      <c r="B5" s="12" t="s">
        <v>11</v>
      </c>
      <c r="C5" s="13">
        <f>SUM(C6:C12)</f>
        <v>13.690000000000001</v>
      </c>
      <c r="D5" s="14" t="s">
        <v>12</v>
      </c>
      <c r="E5" s="15"/>
      <c r="F5" s="15"/>
      <c r="G5" s="15"/>
      <c r="H5" s="15"/>
      <c r="I5" s="16">
        <v>1201.1300000000001</v>
      </c>
      <c r="J5" s="16"/>
      <c r="K5" s="16"/>
      <c r="L5" s="17" t="s">
        <v>13</v>
      </c>
      <c r="M5" s="18"/>
    </row>
    <row r="6" spans="1:13" ht="15.75" thickBot="1" x14ac:dyDescent="0.3">
      <c r="A6" s="19"/>
      <c r="B6" s="20" t="s">
        <v>14</v>
      </c>
      <c r="C6" s="21">
        <v>4</v>
      </c>
      <c r="D6" s="22" t="s">
        <v>15</v>
      </c>
      <c r="E6" s="23"/>
      <c r="F6" s="23"/>
      <c r="G6" s="23"/>
      <c r="H6" s="23"/>
      <c r="I6" s="24">
        <v>196.09</v>
      </c>
      <c r="J6" s="25">
        <f>I6*J4</f>
        <v>117.654</v>
      </c>
      <c r="K6" s="25">
        <f>I6+J6</f>
        <v>313.74400000000003</v>
      </c>
      <c r="L6" s="26" t="s">
        <v>16</v>
      </c>
      <c r="M6" s="18"/>
    </row>
    <row r="7" spans="1:13" ht="15.75" thickBot="1" x14ac:dyDescent="0.3">
      <c r="A7" s="19"/>
      <c r="B7" s="27" t="s">
        <v>17</v>
      </c>
      <c r="C7" s="28">
        <v>0.49</v>
      </c>
      <c r="D7" s="29" t="s">
        <v>18</v>
      </c>
      <c r="E7" s="30"/>
      <c r="F7" s="30"/>
      <c r="G7" s="30"/>
      <c r="H7" s="30"/>
      <c r="I7" s="31">
        <v>60.15</v>
      </c>
      <c r="J7" s="25"/>
      <c r="K7" s="32"/>
      <c r="L7" s="33" t="s">
        <v>19</v>
      </c>
      <c r="M7" s="34"/>
    </row>
    <row r="8" spans="1:13" ht="15.75" thickBot="1" x14ac:dyDescent="0.3">
      <c r="A8" s="19"/>
      <c r="B8" s="27" t="s">
        <v>20</v>
      </c>
      <c r="C8" s="28">
        <v>0.39</v>
      </c>
      <c r="D8" s="35" t="s">
        <v>21</v>
      </c>
      <c r="E8" s="36"/>
      <c r="F8" s="36"/>
      <c r="G8" s="36"/>
      <c r="H8" s="36"/>
      <c r="I8" s="37">
        <v>208.3</v>
      </c>
      <c r="J8" s="25">
        <f>I8*J4</f>
        <v>124.98</v>
      </c>
      <c r="K8" s="38">
        <f>I8+J8</f>
        <v>333.28000000000003</v>
      </c>
      <c r="L8" s="39" t="s">
        <v>22</v>
      </c>
      <c r="M8" s="40"/>
    </row>
    <row r="9" spans="1:13" ht="15.75" thickBot="1" x14ac:dyDescent="0.3">
      <c r="A9" s="19"/>
      <c r="B9" s="41" t="s">
        <v>23</v>
      </c>
      <c r="C9" s="42">
        <v>2.29</v>
      </c>
      <c r="D9" s="43" t="s">
        <v>24</v>
      </c>
      <c r="E9" s="44"/>
      <c r="F9" s="44"/>
      <c r="G9" s="44"/>
      <c r="H9" s="44"/>
      <c r="I9" s="45">
        <v>125.36</v>
      </c>
      <c r="J9" s="25">
        <f>I9*J4</f>
        <v>75.215999999999994</v>
      </c>
      <c r="K9" s="38">
        <f>I9+J9</f>
        <v>200.57599999999999</v>
      </c>
      <c r="L9" s="39" t="s">
        <v>25</v>
      </c>
      <c r="M9" s="40"/>
    </row>
    <row r="10" spans="1:13" ht="15.75" thickBot="1" x14ac:dyDescent="0.3">
      <c r="A10" s="19"/>
      <c r="B10" s="27" t="s">
        <v>26</v>
      </c>
      <c r="C10" s="28">
        <v>5.72</v>
      </c>
      <c r="D10" s="46" t="s">
        <v>27</v>
      </c>
      <c r="E10" s="47"/>
      <c r="F10" s="47"/>
      <c r="G10" s="47"/>
      <c r="H10" s="48">
        <v>264.07</v>
      </c>
      <c r="I10" s="49">
        <f>I9+I8</f>
        <v>333.66</v>
      </c>
      <c r="J10" s="50">
        <f t="shared" ref="J10:K10" si="0">J9+J8</f>
        <v>200.196</v>
      </c>
      <c r="K10" s="49">
        <f t="shared" si="0"/>
        <v>533.85599999999999</v>
      </c>
      <c r="L10" s="51"/>
      <c r="M10" s="34"/>
    </row>
    <row r="11" spans="1:13" x14ac:dyDescent="0.25">
      <c r="A11" s="19"/>
      <c r="B11" s="52" t="s">
        <v>28</v>
      </c>
      <c r="C11" s="53">
        <v>0.16</v>
      </c>
      <c r="D11" s="36" t="s">
        <v>29</v>
      </c>
      <c r="E11" s="36"/>
      <c r="F11" s="36"/>
      <c r="G11" s="36"/>
      <c r="H11" s="54"/>
      <c r="I11" s="55">
        <v>25.59</v>
      </c>
      <c r="J11" s="56"/>
      <c r="K11" s="56"/>
      <c r="L11" s="57" t="s">
        <v>30</v>
      </c>
      <c r="M11" s="34"/>
    </row>
    <row r="12" spans="1:13" ht="15.75" thickBot="1" x14ac:dyDescent="0.3">
      <c r="A12" s="58"/>
      <c r="B12" s="59" t="s">
        <v>31</v>
      </c>
      <c r="C12" s="41">
        <v>0.64</v>
      </c>
      <c r="D12" s="23" t="s">
        <v>32</v>
      </c>
      <c r="E12" s="44"/>
      <c r="F12" s="44"/>
      <c r="G12" s="44"/>
      <c r="H12" s="60"/>
      <c r="I12" s="43">
        <v>15.4</v>
      </c>
      <c r="J12" s="15"/>
      <c r="K12" s="15"/>
      <c r="L12" s="57" t="s">
        <v>33</v>
      </c>
      <c r="M12" s="34"/>
    </row>
    <row r="13" spans="1:13" ht="15.75" thickBot="1" x14ac:dyDescent="0.3">
      <c r="A13" s="46" t="s">
        <v>34</v>
      </c>
      <c r="B13" s="61" t="s">
        <v>35</v>
      </c>
      <c r="C13" s="13">
        <f>SUM(C14:C17)</f>
        <v>2.8000000000000003</v>
      </c>
      <c r="D13" s="62"/>
      <c r="E13" s="46" t="s">
        <v>36</v>
      </c>
      <c r="F13" s="47"/>
      <c r="G13" s="47"/>
      <c r="H13" s="63"/>
      <c r="I13" s="64">
        <f>I11+I12</f>
        <v>40.99</v>
      </c>
      <c r="J13" s="65"/>
      <c r="K13" s="66"/>
      <c r="L13" s="15"/>
    </row>
    <row r="14" spans="1:13" ht="15.75" thickBot="1" x14ac:dyDescent="0.3">
      <c r="A14" s="19"/>
      <c r="B14" s="20" t="s">
        <v>37</v>
      </c>
      <c r="C14" s="21">
        <v>1.73</v>
      </c>
      <c r="D14" s="55" t="s">
        <v>38</v>
      </c>
      <c r="E14" s="67"/>
      <c r="F14" s="67"/>
      <c r="G14" s="67"/>
      <c r="H14" s="67"/>
      <c r="I14" s="25">
        <v>269.85000000000002</v>
      </c>
      <c r="J14" s="68">
        <f>I14*J4</f>
        <v>161.91</v>
      </c>
      <c r="K14" s="25">
        <f>I14+J14</f>
        <v>431.76</v>
      </c>
      <c r="L14" s="69" t="s">
        <v>39</v>
      </c>
    </row>
    <row r="15" spans="1:13" ht="15.75" thickBot="1" x14ac:dyDescent="0.3">
      <c r="A15" s="19"/>
      <c r="B15" s="20" t="s">
        <v>40</v>
      </c>
      <c r="C15" s="21">
        <v>7.0000000000000007E-2</v>
      </c>
      <c r="D15" s="70" t="s">
        <v>41</v>
      </c>
      <c r="E15" s="71"/>
      <c r="F15" s="71"/>
      <c r="G15" s="71"/>
      <c r="H15" s="71"/>
      <c r="I15" s="24">
        <v>90.59</v>
      </c>
      <c r="J15" s="72"/>
      <c r="K15" s="72"/>
      <c r="L15" s="73" t="s">
        <v>42</v>
      </c>
    </row>
    <row r="16" spans="1:13" ht="15.75" thickBot="1" x14ac:dyDescent="0.3">
      <c r="A16" s="19"/>
      <c r="B16" s="27" t="s">
        <v>43</v>
      </c>
      <c r="C16" s="28">
        <v>0.1</v>
      </c>
      <c r="D16" s="18"/>
      <c r="E16" s="74" t="s">
        <v>44</v>
      </c>
      <c r="F16" s="74"/>
      <c r="G16" s="74"/>
      <c r="H16" s="74"/>
      <c r="I16" s="74"/>
      <c r="J16" s="74"/>
    </row>
    <row r="17" spans="1:13" ht="15.75" thickBot="1" x14ac:dyDescent="0.3">
      <c r="A17" s="19"/>
      <c r="B17" s="41" t="s">
        <v>45</v>
      </c>
      <c r="C17" s="75">
        <v>0.9</v>
      </c>
      <c r="D17" s="18"/>
      <c r="E17" s="5" t="s">
        <v>46</v>
      </c>
      <c r="F17" s="6" t="s">
        <v>47</v>
      </c>
      <c r="G17" s="6"/>
      <c r="H17" s="6"/>
      <c r="I17" s="6"/>
      <c r="J17" s="6"/>
      <c r="K17" s="6"/>
      <c r="L17" s="76"/>
    </row>
    <row r="18" spans="1:13" ht="15.75" thickBot="1" x14ac:dyDescent="0.3">
      <c r="A18" s="11" t="s">
        <v>48</v>
      </c>
      <c r="B18" s="12" t="s">
        <v>49</v>
      </c>
      <c r="C18" s="13">
        <f>SUM(C19:C20)</f>
        <v>1.8399999999999999</v>
      </c>
      <c r="E18" s="77" t="s">
        <v>50</v>
      </c>
      <c r="F18" s="78"/>
      <c r="G18" s="78"/>
      <c r="H18" s="78"/>
      <c r="I18" s="78" t="s">
        <v>51</v>
      </c>
      <c r="J18" s="78"/>
      <c r="K18" s="78"/>
      <c r="L18" s="79"/>
    </row>
    <row r="19" spans="1:13" ht="39.75" customHeight="1" thickBot="1" x14ac:dyDescent="0.3">
      <c r="A19" s="19"/>
      <c r="B19" s="80" t="s">
        <v>52</v>
      </c>
      <c r="C19" s="21">
        <v>1.46</v>
      </c>
      <c r="E19" s="81" t="s">
        <v>53</v>
      </c>
      <c r="F19" s="82"/>
      <c r="G19" s="82"/>
      <c r="H19" s="82"/>
      <c r="I19" s="82"/>
      <c r="J19" s="82"/>
      <c r="K19" s="82"/>
      <c r="L19" s="83"/>
    </row>
    <row r="20" spans="1:13" ht="15.75" thickBot="1" x14ac:dyDescent="0.3">
      <c r="A20" s="19"/>
      <c r="B20" s="41" t="s">
        <v>54</v>
      </c>
      <c r="C20" s="42">
        <v>0.38</v>
      </c>
      <c r="E20" s="84" t="s">
        <v>55</v>
      </c>
    </row>
    <row r="21" spans="1:13" ht="15.75" thickBot="1" x14ac:dyDescent="0.3">
      <c r="A21" s="49" t="s">
        <v>56</v>
      </c>
      <c r="B21" s="85" t="s">
        <v>57</v>
      </c>
      <c r="C21" s="86">
        <v>1.8</v>
      </c>
      <c r="E21" s="84" t="s">
        <v>58</v>
      </c>
    </row>
    <row r="22" spans="1:13" ht="15.75" thickBot="1" x14ac:dyDescent="0.3">
      <c r="A22" s="87"/>
      <c r="B22" s="88" t="s">
        <v>59</v>
      </c>
      <c r="C22" s="89">
        <f>C5+C13+C18+C21</f>
        <v>20.130000000000003</v>
      </c>
      <c r="E22" s="90" t="s">
        <v>60</v>
      </c>
      <c r="F22" s="91"/>
      <c r="G22" s="91"/>
      <c r="H22" s="91"/>
      <c r="I22" s="91"/>
      <c r="J22" s="92"/>
      <c r="K22" s="93"/>
      <c r="L22" s="94"/>
    </row>
    <row r="23" spans="1:13" x14ac:dyDescent="0.25">
      <c r="A23" s="95"/>
      <c r="B23" s="96" t="s">
        <v>61</v>
      </c>
      <c r="C23" s="95"/>
      <c r="E23" s="97"/>
      <c r="F23" s="16" t="s">
        <v>62</v>
      </c>
      <c r="I23" s="45" t="s">
        <v>63</v>
      </c>
      <c r="J23" s="98"/>
      <c r="K23" s="99"/>
      <c r="L23" s="18"/>
    </row>
    <row r="24" spans="1:13" x14ac:dyDescent="0.25">
      <c r="A24" s="95" t="s">
        <v>64</v>
      </c>
      <c r="B24" s="95"/>
      <c r="C24" s="95"/>
      <c r="E24" s="100" t="s">
        <v>65</v>
      </c>
      <c r="F24" s="56" t="s">
        <v>66</v>
      </c>
      <c r="I24" s="37" t="s">
        <v>67</v>
      </c>
      <c r="J24" s="101"/>
      <c r="K24" s="102" t="s">
        <v>68</v>
      </c>
      <c r="L24" s="18"/>
    </row>
    <row r="25" spans="1:13" ht="15" customHeight="1" x14ac:dyDescent="0.25">
      <c r="B25" s="103" t="s">
        <v>69</v>
      </c>
      <c r="C25" s="95"/>
      <c r="E25" s="104"/>
      <c r="F25" s="105" t="s">
        <v>70</v>
      </c>
      <c r="I25" s="105" t="s">
        <v>70</v>
      </c>
      <c r="J25" s="106" t="s">
        <v>71</v>
      </c>
      <c r="K25" s="107" t="s">
        <v>72</v>
      </c>
      <c r="L25" s="103"/>
    </row>
    <row r="26" spans="1:13" ht="17.25" customHeight="1" thickBot="1" x14ac:dyDescent="0.3">
      <c r="A26" s="95"/>
      <c r="B26" s="108" t="s">
        <v>73</v>
      </c>
      <c r="C26" s="95"/>
      <c r="E26" s="109" t="s">
        <v>74</v>
      </c>
      <c r="F26" s="110"/>
      <c r="G26" s="111"/>
      <c r="H26" s="111"/>
      <c r="I26" s="110"/>
      <c r="J26" s="110">
        <v>426</v>
      </c>
      <c r="K26" s="112" t="s">
        <v>75</v>
      </c>
      <c r="L26" s="18"/>
    </row>
    <row r="27" spans="1:13" ht="14.25" customHeight="1" x14ac:dyDescent="0.25">
      <c r="B27" s="113" t="s">
        <v>76</v>
      </c>
      <c r="C27" s="95"/>
      <c r="E27" s="114"/>
      <c r="F27" s="74"/>
      <c r="G27" s="74"/>
      <c r="H27" s="74"/>
      <c r="I27" s="74"/>
      <c r="J27" s="74"/>
      <c r="K27" s="74"/>
      <c r="L27" s="115"/>
    </row>
    <row r="28" spans="1:13" x14ac:dyDescent="0.25">
      <c r="A28" s="1" t="s">
        <v>77</v>
      </c>
      <c r="B28" s="1" t="s">
        <v>78</v>
      </c>
      <c r="C28" s="95"/>
      <c r="J28" t="s">
        <v>79</v>
      </c>
      <c r="M28" s="74"/>
    </row>
    <row r="29" spans="1:13" x14ac:dyDescent="0.25">
      <c r="A29" s="1"/>
      <c r="C29" s="18"/>
      <c r="D29" s="1"/>
      <c r="E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2018-02-26T07:52:52Z</dcterms:modified>
</cp:coreProperties>
</file>